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2" i="1" l="1"/>
  <c r="E31" i="1"/>
  <c r="E26" i="1"/>
  <c r="E27" i="1"/>
  <c r="E28" i="1"/>
  <c r="E30" i="1"/>
  <c r="E25" i="1" l="1"/>
</calcChain>
</file>

<file path=xl/sharedStrings.xml><?xml version="1.0" encoding="utf-8"?>
<sst xmlns="http://schemas.openxmlformats.org/spreadsheetml/2006/main" count="104" uniqueCount="43">
  <si>
    <t xml:space="preserve">Вид затрат </t>
  </si>
  <si>
    <t>Прямые</t>
  </si>
  <si>
    <t>Косвенные</t>
  </si>
  <si>
    <t>Статьи затрат</t>
  </si>
  <si>
    <t>Подбор</t>
  </si>
  <si>
    <t>Прием</t>
  </si>
  <si>
    <t>Обучение</t>
  </si>
  <si>
    <t>Увольнение</t>
  </si>
  <si>
    <t>Перечень затрат</t>
  </si>
  <si>
    <t>Доступ к базам резюме, затраты на размещение вакансий</t>
  </si>
  <si>
    <t>Реклама вакансий</t>
  </si>
  <si>
    <t>Трудозатраты специалиста по подбору персонала</t>
  </si>
  <si>
    <t>Трудозатраты руководителя на интервью</t>
  </si>
  <si>
    <t>Собеседование в службе безопасности</t>
  </si>
  <si>
    <t>Проверка службой безопасности</t>
  </si>
  <si>
    <t>Оплата услуг кадрового агенства</t>
  </si>
  <si>
    <t>Оплата услуг аутсорсинговой компании</t>
  </si>
  <si>
    <t>Выплата рефералам</t>
  </si>
  <si>
    <t>Медицинский осмотр</t>
  </si>
  <si>
    <t>Спецоодежда</t>
  </si>
  <si>
    <t>Оборудование рабочего места</t>
  </si>
  <si>
    <t>Трудозатраты на оформление приема на работу</t>
  </si>
  <si>
    <t>Заработная плата наставника</t>
  </si>
  <si>
    <t>Заработная плата руководителя стажировки</t>
  </si>
  <si>
    <t>Стоимость обучения в учебном центре</t>
  </si>
  <si>
    <t>Выплаты при уволнении</t>
  </si>
  <si>
    <t>Компенсация неиспользованного отпуска</t>
  </si>
  <si>
    <t>Трудозатраты на оформление кадровых документов</t>
  </si>
  <si>
    <t>Трудозатраты на оформление расчета</t>
  </si>
  <si>
    <t>Передача-прием дел</t>
  </si>
  <si>
    <t>Заработная плата для расчета</t>
  </si>
  <si>
    <t>Единицы измерения</t>
  </si>
  <si>
    <t>₱</t>
  </si>
  <si>
    <t>часы</t>
  </si>
  <si>
    <t>Часов</t>
  </si>
  <si>
    <t>Месяц 1</t>
  </si>
  <si>
    <t>Месяц 2</t>
  </si>
  <si>
    <t>Месяц 3</t>
  </si>
  <si>
    <t>Прочие</t>
  </si>
  <si>
    <t>Прямые затраты</t>
  </si>
  <si>
    <t>Косвенные затраты</t>
  </si>
  <si>
    <t>ИТОГО:</t>
  </si>
  <si>
    <t>КАЛЬКУЛЯТОР ЗАТРАТ НА ПОДБОР И АДАПТАЦИЮ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</si>
</sst>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20"/>
      <color theme="4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2" borderId="4" xfId="0" applyFill="1" applyBorder="1"/>
    <xf numFmtId="0" fontId="0" fillId="2" borderId="6" xfId="0" applyFill="1" applyBorder="1"/>
    <xf numFmtId="0" fontId="0" fillId="0" borderId="7" xfId="0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3" borderId="6" xfId="0" applyFont="1" applyFill="1" applyBorder="1"/>
    <xf numFmtId="0" fontId="0" fillId="2" borderId="9" xfId="0" applyFill="1" applyBorder="1"/>
    <xf numFmtId="0" fontId="0" fillId="0" borderId="10" xfId="0" applyBorder="1"/>
    <xf numFmtId="0" fontId="2" fillId="0" borderId="10" xfId="0" applyFont="1" applyBorder="1"/>
    <xf numFmtId="41" fontId="0" fillId="0" borderId="10" xfId="0" applyNumberFormat="1" applyBorder="1"/>
    <xf numFmtId="41" fontId="0" fillId="0" borderId="7" xfId="0" applyNumberFormat="1" applyBorder="1"/>
    <xf numFmtId="41" fontId="0" fillId="0" borderId="1" xfId="0" applyNumberFormat="1" applyBorder="1"/>
    <xf numFmtId="41" fontId="0" fillId="0" borderId="3" xfId="0" applyNumberFormat="1" applyBorder="1"/>
    <xf numFmtId="41" fontId="0" fillId="0" borderId="5" xfId="0" applyNumberFormat="1" applyBorder="1"/>
    <xf numFmtId="41" fontId="0" fillId="0" borderId="8" xfId="0" applyNumberForma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4" fillId="2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M9" sqref="M9"/>
    </sheetView>
  </sheetViews>
  <sheetFormatPr defaultRowHeight="15" x14ac:dyDescent="0.25"/>
  <cols>
    <col min="2" max="3" width="14.28515625" customWidth="1"/>
    <col min="4" max="4" width="54.28515625" customWidth="1"/>
    <col min="5" max="5" width="16.85546875" customWidth="1"/>
    <col min="6" max="6" width="11.5703125" customWidth="1"/>
    <col min="7" max="7" width="6.42578125" customWidth="1"/>
    <col min="8" max="8" width="14.28515625" customWidth="1"/>
    <col min="9" max="9" width="6.42578125" customWidth="1"/>
    <col min="10" max="10" width="14.28515625" customWidth="1"/>
    <col min="11" max="11" width="6.42578125" customWidth="1"/>
    <col min="12" max="12" width="14.28515625" customWidth="1"/>
  </cols>
  <sheetData>
    <row r="1" spans="2:12" ht="60" customHeight="1" thickBot="1" x14ac:dyDescent="0.3">
      <c r="B1" s="18" t="s">
        <v>42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45.75" thickBot="1" x14ac:dyDescent="0.3">
      <c r="B2" s="27" t="s">
        <v>0</v>
      </c>
      <c r="C2" s="20" t="s">
        <v>3</v>
      </c>
      <c r="D2" s="21" t="s">
        <v>8</v>
      </c>
      <c r="E2" s="22" t="s">
        <v>30</v>
      </c>
      <c r="F2" s="22" t="s">
        <v>31</v>
      </c>
      <c r="G2" s="21" t="s">
        <v>34</v>
      </c>
      <c r="H2" s="21" t="s">
        <v>35</v>
      </c>
      <c r="I2" s="21" t="s">
        <v>34</v>
      </c>
      <c r="J2" s="21" t="s">
        <v>36</v>
      </c>
      <c r="K2" s="21" t="s">
        <v>34</v>
      </c>
      <c r="L2" s="23" t="s">
        <v>37</v>
      </c>
    </row>
    <row r="3" spans="2:12" x14ac:dyDescent="0.25">
      <c r="B3" s="26" t="s">
        <v>1</v>
      </c>
      <c r="C3" s="9" t="s">
        <v>4</v>
      </c>
      <c r="D3" s="10" t="s">
        <v>9</v>
      </c>
      <c r="E3" s="12">
        <v>10000</v>
      </c>
      <c r="F3" s="11" t="s">
        <v>32</v>
      </c>
      <c r="G3" s="10"/>
      <c r="H3" s="12">
        <v>10000</v>
      </c>
      <c r="I3" s="10"/>
      <c r="J3" s="12"/>
      <c r="K3" s="10"/>
      <c r="L3" s="28"/>
    </row>
    <row r="4" spans="2:12" x14ac:dyDescent="0.25">
      <c r="B4" s="24" t="s">
        <v>1</v>
      </c>
      <c r="C4" s="3" t="s">
        <v>4</v>
      </c>
      <c r="D4" s="1" t="s">
        <v>10</v>
      </c>
      <c r="E4" s="14">
        <v>12000</v>
      </c>
      <c r="F4" s="2" t="s">
        <v>32</v>
      </c>
      <c r="G4" s="1"/>
      <c r="H4" s="12">
        <v>12000</v>
      </c>
      <c r="I4" s="1"/>
      <c r="J4" s="12"/>
      <c r="K4" s="1"/>
      <c r="L4" s="29"/>
    </row>
    <row r="5" spans="2:12" x14ac:dyDescent="0.25">
      <c r="B5" s="24" t="s">
        <v>1</v>
      </c>
      <c r="C5" s="3" t="s">
        <v>4</v>
      </c>
      <c r="D5" s="1" t="s">
        <v>11</v>
      </c>
      <c r="E5" s="14">
        <v>50000</v>
      </c>
      <c r="F5" s="2" t="s">
        <v>33</v>
      </c>
      <c r="G5" s="1">
        <v>8</v>
      </c>
      <c r="H5" s="12">
        <v>2425</v>
      </c>
      <c r="I5" s="1"/>
      <c r="J5" s="12"/>
      <c r="K5" s="1"/>
      <c r="L5" s="29"/>
    </row>
    <row r="6" spans="2:12" x14ac:dyDescent="0.25">
      <c r="B6" s="24" t="s">
        <v>2</v>
      </c>
      <c r="C6" s="3" t="s">
        <v>4</v>
      </c>
      <c r="D6" s="1" t="s">
        <v>12</v>
      </c>
      <c r="E6" s="14">
        <v>150000</v>
      </c>
      <c r="F6" s="1" t="s">
        <v>33</v>
      </c>
      <c r="G6" s="1">
        <v>1</v>
      </c>
      <c r="H6" s="12">
        <v>910</v>
      </c>
      <c r="I6" s="1"/>
      <c r="J6" s="12"/>
      <c r="K6" s="1"/>
      <c r="L6" s="29"/>
    </row>
    <row r="7" spans="2:12" x14ac:dyDescent="0.25">
      <c r="B7" s="24" t="s">
        <v>2</v>
      </c>
      <c r="C7" s="3" t="s">
        <v>4</v>
      </c>
      <c r="D7" s="1" t="s">
        <v>13</v>
      </c>
      <c r="E7" s="14">
        <v>80000</v>
      </c>
      <c r="F7" s="1" t="s">
        <v>33</v>
      </c>
      <c r="G7" s="1">
        <v>1</v>
      </c>
      <c r="H7" s="12">
        <v>485</v>
      </c>
      <c r="I7" s="1"/>
      <c r="J7" s="12"/>
      <c r="K7" s="1"/>
      <c r="L7" s="29"/>
    </row>
    <row r="8" spans="2:12" x14ac:dyDescent="0.25">
      <c r="B8" s="24" t="s">
        <v>2</v>
      </c>
      <c r="C8" s="3" t="s">
        <v>4</v>
      </c>
      <c r="D8" s="1" t="s">
        <v>14</v>
      </c>
      <c r="E8" s="14">
        <v>80000</v>
      </c>
      <c r="F8" s="1" t="s">
        <v>33</v>
      </c>
      <c r="G8" s="1">
        <v>2</v>
      </c>
      <c r="H8" s="12">
        <v>970</v>
      </c>
      <c r="I8" s="1"/>
      <c r="J8" s="12"/>
      <c r="K8" s="1"/>
      <c r="L8" s="29"/>
    </row>
    <row r="9" spans="2:12" x14ac:dyDescent="0.25">
      <c r="B9" s="24" t="s">
        <v>1</v>
      </c>
      <c r="C9" s="3" t="s">
        <v>4</v>
      </c>
      <c r="D9" s="1" t="s">
        <v>15</v>
      </c>
      <c r="E9" s="14"/>
      <c r="F9" s="2" t="s">
        <v>32</v>
      </c>
      <c r="G9" s="1"/>
      <c r="H9" s="12"/>
      <c r="I9" s="1"/>
      <c r="J9" s="12"/>
      <c r="K9" s="1"/>
      <c r="L9" s="29"/>
    </row>
    <row r="10" spans="2:12" x14ac:dyDescent="0.25">
      <c r="B10" s="24" t="s">
        <v>1</v>
      </c>
      <c r="C10" s="3" t="s">
        <v>4</v>
      </c>
      <c r="D10" s="1" t="s">
        <v>16</v>
      </c>
      <c r="E10" s="14"/>
      <c r="F10" s="2" t="s">
        <v>32</v>
      </c>
      <c r="G10" s="1"/>
      <c r="H10" s="12"/>
      <c r="I10" s="1"/>
      <c r="J10" s="12"/>
      <c r="K10" s="1"/>
      <c r="L10" s="29"/>
    </row>
    <row r="11" spans="2:12" x14ac:dyDescent="0.25">
      <c r="B11" s="24" t="s">
        <v>1</v>
      </c>
      <c r="C11" s="3" t="s">
        <v>4</v>
      </c>
      <c r="D11" s="1" t="s">
        <v>17</v>
      </c>
      <c r="E11" s="14"/>
      <c r="F11" s="2" t="s">
        <v>32</v>
      </c>
      <c r="G11" s="1"/>
      <c r="H11" s="12"/>
      <c r="I11" s="1"/>
      <c r="J11" s="12"/>
      <c r="K11" s="1"/>
      <c r="L11" s="29"/>
    </row>
    <row r="12" spans="2:12" x14ac:dyDescent="0.25">
      <c r="B12" s="24" t="s">
        <v>2</v>
      </c>
      <c r="C12" s="3" t="s">
        <v>5</v>
      </c>
      <c r="D12" s="1" t="s">
        <v>18</v>
      </c>
      <c r="E12" s="14">
        <v>5000</v>
      </c>
      <c r="F12" s="2" t="s">
        <v>32</v>
      </c>
      <c r="G12" s="1"/>
      <c r="H12" s="12">
        <v>5000</v>
      </c>
      <c r="I12" s="1"/>
      <c r="J12" s="12"/>
      <c r="K12" s="1"/>
      <c r="L12" s="29"/>
    </row>
    <row r="13" spans="2:12" x14ac:dyDescent="0.25">
      <c r="B13" s="24" t="s">
        <v>2</v>
      </c>
      <c r="C13" s="3" t="s">
        <v>5</v>
      </c>
      <c r="D13" s="1" t="s">
        <v>19</v>
      </c>
      <c r="E13" s="14">
        <v>4700</v>
      </c>
      <c r="F13" s="2" t="s">
        <v>32</v>
      </c>
      <c r="G13" s="1"/>
      <c r="H13" s="12">
        <v>4700</v>
      </c>
      <c r="I13" s="1"/>
      <c r="J13" s="12"/>
      <c r="K13" s="1"/>
      <c r="L13" s="29"/>
    </row>
    <row r="14" spans="2:12" x14ac:dyDescent="0.25">
      <c r="B14" s="24" t="s">
        <v>2</v>
      </c>
      <c r="C14" s="3" t="s">
        <v>5</v>
      </c>
      <c r="D14" s="1" t="s">
        <v>20</v>
      </c>
      <c r="E14" s="14"/>
      <c r="F14" s="2" t="s">
        <v>32</v>
      </c>
      <c r="G14" s="1"/>
      <c r="H14" s="12"/>
      <c r="I14" s="1"/>
      <c r="J14" s="12"/>
      <c r="K14" s="1"/>
      <c r="L14" s="29"/>
    </row>
    <row r="15" spans="2:12" x14ac:dyDescent="0.25">
      <c r="B15" s="24" t="s">
        <v>2</v>
      </c>
      <c r="C15" s="3" t="s">
        <v>5</v>
      </c>
      <c r="D15" s="1" t="s">
        <v>21</v>
      </c>
      <c r="E15" s="14">
        <v>40000</v>
      </c>
      <c r="F15" s="1" t="s">
        <v>33</v>
      </c>
      <c r="G15" s="1">
        <v>1</v>
      </c>
      <c r="H15" s="12">
        <v>243</v>
      </c>
      <c r="I15" s="1"/>
      <c r="J15" s="12"/>
      <c r="K15" s="1"/>
      <c r="L15" s="29"/>
    </row>
    <row r="16" spans="2:12" x14ac:dyDescent="0.25">
      <c r="B16" s="24" t="s">
        <v>2</v>
      </c>
      <c r="C16" s="3" t="s">
        <v>6</v>
      </c>
      <c r="D16" s="1" t="s">
        <v>22</v>
      </c>
      <c r="E16" s="14">
        <v>60000</v>
      </c>
      <c r="F16" s="2" t="s">
        <v>32</v>
      </c>
      <c r="G16" s="1">
        <v>20</v>
      </c>
      <c r="H16" s="12">
        <v>7276</v>
      </c>
      <c r="I16" s="1">
        <v>20</v>
      </c>
      <c r="J16" s="12">
        <v>7276</v>
      </c>
      <c r="K16" s="1">
        <v>10</v>
      </c>
      <c r="L16" s="29">
        <v>3638</v>
      </c>
    </row>
    <row r="17" spans="2:12" x14ac:dyDescent="0.25">
      <c r="B17" s="24" t="s">
        <v>2</v>
      </c>
      <c r="C17" s="3" t="s">
        <v>6</v>
      </c>
      <c r="D17" s="1" t="s">
        <v>23</v>
      </c>
      <c r="E17" s="14">
        <v>90000</v>
      </c>
      <c r="F17" s="2" t="s">
        <v>32</v>
      </c>
      <c r="G17" s="1">
        <v>10</v>
      </c>
      <c r="H17" s="12">
        <v>5457</v>
      </c>
      <c r="I17" s="1">
        <v>10</v>
      </c>
      <c r="J17" s="12">
        <v>5457</v>
      </c>
      <c r="K17" s="1">
        <v>10</v>
      </c>
      <c r="L17" s="29">
        <v>5457</v>
      </c>
    </row>
    <row r="18" spans="2:12" x14ac:dyDescent="0.25">
      <c r="B18" s="24" t="s">
        <v>2</v>
      </c>
      <c r="C18" s="3" t="s">
        <v>6</v>
      </c>
      <c r="D18" s="1" t="s">
        <v>24</v>
      </c>
      <c r="E18" s="14">
        <v>20000</v>
      </c>
      <c r="F18" s="2" t="s">
        <v>32</v>
      </c>
      <c r="G18" s="1"/>
      <c r="H18" s="12">
        <v>6667</v>
      </c>
      <c r="I18" s="1"/>
      <c r="J18" s="12">
        <v>6667</v>
      </c>
      <c r="K18" s="1"/>
      <c r="L18" s="29">
        <v>6667</v>
      </c>
    </row>
    <row r="19" spans="2:12" x14ac:dyDescent="0.25">
      <c r="B19" s="24" t="s">
        <v>2</v>
      </c>
      <c r="C19" s="3" t="s">
        <v>7</v>
      </c>
      <c r="D19" s="1" t="s">
        <v>25</v>
      </c>
      <c r="E19" s="14"/>
      <c r="F19" s="2" t="s">
        <v>32</v>
      </c>
      <c r="G19" s="1"/>
      <c r="H19" s="12"/>
      <c r="I19" s="1"/>
      <c r="J19" s="12"/>
      <c r="K19" s="1"/>
      <c r="L19" s="29"/>
    </row>
    <row r="20" spans="2:12" x14ac:dyDescent="0.25">
      <c r="B20" s="24" t="s">
        <v>2</v>
      </c>
      <c r="C20" s="3" t="s">
        <v>7</v>
      </c>
      <c r="D20" s="1" t="s">
        <v>26</v>
      </c>
      <c r="E20" s="14"/>
      <c r="F20" s="2" t="s">
        <v>32</v>
      </c>
      <c r="G20" s="1"/>
      <c r="H20" s="12"/>
      <c r="I20" s="1"/>
      <c r="J20" s="12"/>
      <c r="K20" s="1"/>
      <c r="L20" s="29"/>
    </row>
    <row r="21" spans="2:12" x14ac:dyDescent="0.25">
      <c r="B21" s="24" t="s">
        <v>2</v>
      </c>
      <c r="C21" s="3" t="s">
        <v>7</v>
      </c>
      <c r="D21" s="1" t="s">
        <v>27</v>
      </c>
      <c r="E21" s="14">
        <v>40000</v>
      </c>
      <c r="F21" s="1" t="s">
        <v>33</v>
      </c>
      <c r="G21" s="1"/>
      <c r="H21" s="12"/>
      <c r="I21" s="1"/>
      <c r="J21" s="12"/>
      <c r="K21" s="1">
        <v>1</v>
      </c>
      <c r="L21" s="29">
        <v>243</v>
      </c>
    </row>
    <row r="22" spans="2:12" x14ac:dyDescent="0.25">
      <c r="B22" s="24" t="s">
        <v>2</v>
      </c>
      <c r="C22" s="3" t="s">
        <v>7</v>
      </c>
      <c r="D22" s="1" t="s">
        <v>28</v>
      </c>
      <c r="E22" s="14">
        <v>40000</v>
      </c>
      <c r="F22" s="1" t="s">
        <v>33</v>
      </c>
      <c r="G22" s="1"/>
      <c r="H22" s="12"/>
      <c r="I22" s="1"/>
      <c r="J22" s="12"/>
      <c r="K22" s="1">
        <v>0.5</v>
      </c>
      <c r="L22" s="29">
        <v>152</v>
      </c>
    </row>
    <row r="23" spans="2:12" ht="15.75" thickBot="1" x14ac:dyDescent="0.3">
      <c r="B23" s="25" t="s">
        <v>2</v>
      </c>
      <c r="C23" s="4" t="s">
        <v>7</v>
      </c>
      <c r="D23" s="5" t="s">
        <v>29</v>
      </c>
      <c r="E23" s="13">
        <v>50000</v>
      </c>
      <c r="F23" s="5" t="s">
        <v>33</v>
      </c>
      <c r="G23" s="5"/>
      <c r="H23" s="13"/>
      <c r="I23" s="5"/>
      <c r="J23" s="13"/>
      <c r="K23" s="5">
        <v>8</v>
      </c>
      <c r="L23" s="30">
        <v>2433</v>
      </c>
    </row>
    <row r="24" spans="2:12" ht="15.75" thickBot="1" x14ac:dyDescent="0.3"/>
    <row r="25" spans="2:12" x14ac:dyDescent="0.25">
      <c r="D25" s="6" t="s">
        <v>4</v>
      </c>
      <c r="E25" s="15">
        <f>SUMIF(C3:C23,"Подбор",H3:H23)+SUMIF(C3:C23,"Подбор",J3:J23)+SUMIF(C3:C23,"Подбор",L3:L23)</f>
        <v>26790</v>
      </c>
    </row>
    <row r="26" spans="2:12" x14ac:dyDescent="0.25">
      <c r="D26" s="7" t="s">
        <v>5</v>
      </c>
      <c r="E26" s="16">
        <f>SUMIF(C3:C23,"Прием",H3:H23)+SUMIF(C3:C23,"Прием",J3:J23)+SUMIF(C3:C23,"Прием",L3:L23)</f>
        <v>9943</v>
      </c>
    </row>
    <row r="27" spans="2:12" x14ac:dyDescent="0.25">
      <c r="D27" s="7" t="s">
        <v>6</v>
      </c>
      <c r="E27" s="16">
        <f>SUMIF(C3:C23,"Обучение",H3:H23)+SUMIF(C3:C23,"Обучение",J3:J23)+SUMIF(C3:C23,"Обучение",L3:L23)</f>
        <v>54562</v>
      </c>
    </row>
    <row r="28" spans="2:12" x14ac:dyDescent="0.25">
      <c r="D28" s="7" t="s">
        <v>7</v>
      </c>
      <c r="E28" s="16">
        <f>SUMIF(C3:C23,"Увольнение",H3:H23)+SUMIF(C3:C23,"Увольнение",J3:J23)+SUMIF(C3:C23,"Увольнение",L3:L23)</f>
        <v>2828</v>
      </c>
    </row>
    <row r="29" spans="2:12" x14ac:dyDescent="0.25">
      <c r="D29" s="7" t="s">
        <v>38</v>
      </c>
      <c r="E29" s="16"/>
    </row>
    <row r="30" spans="2:12" x14ac:dyDescent="0.25">
      <c r="D30" s="7" t="s">
        <v>39</v>
      </c>
      <c r="E30" s="16">
        <f>SUMIF(B3:B23,"Прямые",H3:H23)+SUMIF(B3:B23,"Прямые",J3:J23)+SUMIF(B3:B23,"Прямые",L3:L23)</f>
        <v>24425</v>
      </c>
    </row>
    <row r="31" spans="2:12" x14ac:dyDescent="0.25">
      <c r="D31" s="7" t="s">
        <v>40</v>
      </c>
      <c r="E31" s="16">
        <f>SUMIF(B3:B23,"Косвенные",H3:H23)+SUMIF(B3:B23,"Косвенные",J3:J23)+SUMIF(B3:B23,"Косвенные",L3:L23)</f>
        <v>69698</v>
      </c>
    </row>
    <row r="32" spans="2:12" ht="15.75" thickBot="1" x14ac:dyDescent="0.3">
      <c r="D32" s="8" t="s">
        <v>41</v>
      </c>
      <c r="E32" s="17">
        <f>SUM(E30:E31)</f>
        <v>94123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2021-08-07T15:06:48Z</dcterms:modified>
</cp:coreProperties>
</file>